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_RIC" sheetId="1" r:id="rId1"/>
  </sheets>
  <definedNames/>
  <calcPr fullCalcOnLoad="1"/>
</workbook>
</file>

<file path=xl/sharedStrings.xml><?xml version="1.0" encoding="utf-8"?>
<sst xmlns="http://schemas.openxmlformats.org/spreadsheetml/2006/main" count="261" uniqueCount="122">
  <si>
    <t>Num.</t>
  </si>
  <si>
    <t>R.A.</t>
  </si>
  <si>
    <t>Del</t>
  </si>
  <si>
    <t>Importo</t>
  </si>
  <si>
    <t>Capitolo</t>
  </si>
  <si>
    <t>Art.</t>
  </si>
  <si>
    <t>Codice</t>
  </si>
  <si>
    <t>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</si>
  <si>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</si>
  <si>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ALL'ECONOMO PER SOMMA OCCORRENTE PUBBLICAZIONE GURS GARA RIQUALIFICAZIONE  URBANA  A CANONE SOSTENIBILE  G.U.R.S   ANTICIPAZIONE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</si>
  <si>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</si>
  <si>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n.91-98-370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</si>
  <si>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</si>
  <si>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 146-158-290-291-330-371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</si>
  <si>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</si>
  <si>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</t>
  </si>
  <si>
    <t>SPESE REGISTRAZIONE ANTICIPATE  PER REG. DEPOSITO ATTI  ESPROPRIO  A FAVORE CULICETTO CARMELO A SEGUITO SENTENZA  ESPROPRIO PIAZZA LUIGI CERTO-  RENDICONTO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</si>
  <si>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</si>
  <si>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N.147-157-302-415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</si>
  <si>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</si>
  <si>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bolletta n. 169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</si>
  <si>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</si>
  <si>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IRPEF LIB. PROFESSIONISTI MESE DI   NOVEMBRE 2015  COD. 1040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</si>
  <si>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</si>
  <si>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SPLYT PAG.  IVA  TRATTENUTA MESE DI NOVEMBRE 2015    RIF. ENTRATE  1204-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</si>
  <si>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</si>
  <si>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n.292-293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</si>
  <si>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</si>
  <si>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 187-193-236-373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</si>
  <si>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</si>
  <si>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FT. 1/PA E N, 2/PA DEL  22/10/2015  COMPETENZE REVISORE  DEI CONTI DAL 06/11/2014 AL 22/10/2015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</si>
  <si>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</si>
  <si>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</si>
  <si>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DICEMBRE 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</si>
  <si>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</si>
  <si>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CONTRIBUTI O RITENUTE  MESE DI: DICEMBRE 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</si>
  <si>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</si>
  <si>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IMPOSTE PER I.R.A.P.  MESE DI: DICEMBRE 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</si>
  <si>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</si>
  <si>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COMPENSO  RENZI   IRPEF   DICEMBRE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</si>
  <si>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</si>
  <si>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STRAORDINARIA ALL'ECONOMO COMUNALE.- RICORRENZA DELLE FESTIVITA' NATALIZIE 2015/2016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</si>
  <si>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</si>
  <si>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 309-355-377-396</t>
  </si>
  <si>
    <t>Mandato   da   economato   per  rimborso bollette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</si>
  <si>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</si>
  <si>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n.329-332-344-374-380-381-405-426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</si>
  <si>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</si>
  <si>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bolletta n.357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</si>
  <si>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</si>
  <si>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 305-306-307-311-316-338-339-347-351-352-367-376-382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</si>
  <si>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</si>
  <si>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n.388-393-395-398-409-410-423-427-435-436-437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</si>
  <si>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</si>
  <si>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bolletta 303</t>
  </si>
  <si>
    <t>Mandato   da   economato   per  rimborso bolletta n.404</t>
  </si>
  <si>
    <t>Mandato   da   economato   per  rimborso bollette n. 331-356-397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</si>
  <si>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</si>
  <si>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n.304-308-383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</si>
  <si>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</si>
  <si>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n.369-403-430</t>
  </si>
  <si>
    <t>Mandato   da   economato   per  rimborso bollette n. 326-327-328</t>
  </si>
  <si>
    <t>Mandato   da   economato   per  rimborso bollette n. 333-334-424</t>
  </si>
  <si>
    <t>Mandato   da   economato   per  rimborso bolletta n. 301</t>
  </si>
  <si>
    <t>Mandato   da   economato   per  rimborso bollette n. 366-413-414</t>
  </si>
  <si>
    <t>Mandato   da   economato   per  rimborso bolletten.348-349-353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</si>
  <si>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</si>
  <si>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bolletta0434</t>
  </si>
  <si>
    <t>Mandato   da   economato   per  rimborso bolletta n.411</t>
  </si>
  <si>
    <t>Mandato   da   economato   per  rimborso bollette n.294-295-310-315-317-381-379-384-386-390-391-392-418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</si>
  <si>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</si>
  <si>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n.362-433</t>
  </si>
  <si>
    <t>Mandato   da   economato   per  rimborso bollette n.299-336-350-378-385-394-406-407-408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</si>
  <si>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</si>
  <si>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 da   economato   per  rimborso bollette n. 319-364-368-389</t>
  </si>
  <si>
    <t>Mandato   da   economato   per  rimborso bollette n.387-412</t>
  </si>
  <si>
    <t>Mandato   da   economato   per  rimborso bolletta n. 431</t>
  </si>
  <si>
    <t>Mandato   da   economato   per  rimborso bollette n.335-342-345-425</t>
  </si>
  <si>
    <t>Mandato   da   economato   per  rimborso bolletta n. 363</t>
  </si>
  <si>
    <t>VERSAMENTO IVA ERARIO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</si>
  <si>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</si>
  <si>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IMPEGNO SPESA SERVIZIO ECONOMATO IV TRIMESTRE 2015</t>
  </si>
  <si>
    <t>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</si>
  <si>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</si>
  <si>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IVA ERARIO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</si>
  <si>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</si>
  <si>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FT. 77 DEL  07/11/2015   FORNITURA  IMPIANTO ` POI ENERGIA `  SCUOLA  ELEMENTARE</t>
  </si>
  <si>
    <t>LIQUIDAZIONE FT. 82 DEL 10/11/2015   ACCONTO FORNITURA  IMPIANTO FOTOFOLTAICO  VIA ROSETTA ILACQUA-  SCUOLA ELEMENTARE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</si>
  <si>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</si>
  <si>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FT. 78 DEL 07/11/2015  IMPIANTO  FOTOVOLTAICO  SCUOLA MEDIA  SALVATORE QUASIMODO</t>
  </si>
  <si>
    <t>PAGAMENTO IVA SPYT PAGEMENTI DICEMBRE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</si>
  <si>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</si>
  <si>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RITENUTE  LIBERI  PROFESSIONISTI   DICEMBRE 2015  COD  IRPEF  1040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</si>
  <si>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</si>
  <si>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 RATA DEL 30/06/2015  GIUSTO PROV. SPESA MANDATO N. 2928440004863 PER RUOLO  06174 RATA AMMORTAMENTO  PRESTITI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</si>
  <si>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</si>
  <si>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MANDATO  2928440004863  PER  RUOLO   06174 RATE  AMMORTAMENTO  PRESTITI  MEF    AL 30/06/2015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</si>
  <si>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</si>
  <si>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RATA  MUTUI   SCADENZA  31/12/2015      CDP   SPA</t>
  </si>
  <si>
    <t>MUTUI SCADENZA  31/12/2015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</si>
  <si>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</si>
  <si>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RATA MUTUI CDP  SCADENZA 31/12/2015</t>
  </si>
  <si>
    <t>SALDO RATA MUTUI SCADENZA 31/12/2015   MEF</t>
  </si>
  <si>
    <t>MUTUI SCADENZA 31/12/2014</t>
  </si>
  <si>
    <t>MAV  BOLLETTINO FINANZIAMENTO  N 00/0048724/910  SCADENZA 31/12/2015    INTERESSI  PAGAMENTO   MAV</t>
  </si>
  <si>
    <t>BOLLETTINO MAV  SCADENZA 31/12/2015  FINANZIAMENTO   N .00/0048724/910   RATA  N. 8</t>
  </si>
  <si>
    <t>BOLLETTINO MAV FINANZIAMENTO  00/0048724/910  SCADENZA  31/12/2015 - AMMORTAMENTO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</si>
  <si>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</si>
  <si>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REGOLARIZZAZIONE  PROV SPESA N. -145 DEL 2015 __PER ANTICIPAZIONI SU SERVIZI WIND   TELEFONIA  ANNO 2015</t>
  </si>
  <si>
    <t>REGOLARIZZAZIONE  PROV SPESA N. -1455- 1456 -1333- 1218- PER ANTICIPAZIONI SU SERVIZI WIND   TELEFONIA  ANNO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</si>
  <si>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</si>
  <si>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DESTINAZIONE SOMME  PER FONDI VINCOLATI  GIUSTO FILE RIF  EXEL</t>
  </si>
  <si>
    <t>UTILIZZO INCASSI VINCOLATI    GIUSTO ELENCO FILE EXEL   REGOLARIZZAZZIONE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</si>
  <si>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</si>
  <si>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ANTICIPAZIONE CASSA   GIUSTO FILE  EXEL  CHIUSURA 31/12/2015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</si>
  <si>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</si>
  <si>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UTILIZZO SOMME VINCOLATE  GIUSTO FILE EXEL    CHIUSURA  2015</t>
  </si>
  <si>
    <t>REGOLARIZZAZIONI ANTICIPAZIONE SPESE OBBLIGATORIE TESORERIA  A CHIUSURA ESERCIZIO 2015  GIUSTI PROV. 255-258-793-794-795-809-1116-1117-1148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</si>
  <si>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</si>
  <si>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SERVIZIO TESORERIA SPESE ONERI COMMISSIONI E BOLLI   CHIUSURA ESERCIZIO 2015  PROV. SPESA  1-9-10-253-254</t>
  </si>
  <si>
    <t>Descrizione                                                         DICEMBRE 2015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</si>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</sst>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88">
      <selection activeCell="A100" sqref="A100:E104"/>
    </sheetView>
  </sheetViews>
  <sheetFormatPr defaultColWidth="9.140625" defaultRowHeight="15"/>
  <cols>
    <col min="1" max="1" width="5.28125" style="0" customWidth="1"/>
    <col min="2" max="2" width="9.140625" style="0" hidden="1" customWidth="1"/>
    <col min="3" max="3" width="10.421875" style="0" customWidth="1"/>
    <col min="4" max="4" width="100.140625" style="0" customWidth="1"/>
    <col min="5" max="5" width="14.140625" style="0" customWidth="1"/>
    <col min="6" max="6" width="2.140625" style="0" hidden="1" customWidth="1"/>
    <col min="7" max="9" width="9.140625" style="0" hidden="1" customWidth="1"/>
  </cols>
  <sheetData>
    <row r="1" spans="1:10" ht="15">
      <c r="A1" t="s">
        <v>0</v>
      </c>
      <c r="B1" t="s">
        <v>1</v>
      </c>
      <c r="C1" t="s">
        <v>2</v>
      </c>
      <c r="D1" t="s">
        <v>120</v>
      </c>
      <c r="E1" s="3" t="s">
        <v>3</v>
      </c>
      <c r="F1" t="s">
        <v>4</v>
      </c>
      <c r="G1" t="s">
        <v>5</v>
      </c>
      <c r="H1" t="s">
        <v>6</v>
      </c>
      <c r="I1" t="s">
        <v>7</v>
      </c>
      <c r="J1" s="1" t="s">
        <v>8</v>
      </c>
    </row>
    <row r="2" spans="1:10" ht="15">
      <c r="A2">
        <v>802</v>
      </c>
      <c r="C2" s="2">
        <v>42339</v>
      </c>
      <c r="D2" t="s">
        <v>9</v>
      </c>
      <c r="E2" s="4">
        <v>589.5</v>
      </c>
      <c r="F2">
        <v>5325</v>
      </c>
      <c r="G2">
        <v>0</v>
      </c>
      <c r="H2" t="str">
        <f>"4000006"</f>
        <v>4000006</v>
      </c>
      <c r="J2" s="1" t="s">
        <v>10</v>
      </c>
    </row>
    <row r="3" spans="1:10" ht="15">
      <c r="A3">
        <v>803</v>
      </c>
      <c r="C3" s="2">
        <v>42339</v>
      </c>
      <c r="D3" t="s">
        <v>11</v>
      </c>
      <c r="E3" s="4">
        <v>303.56</v>
      </c>
      <c r="F3">
        <v>308</v>
      </c>
      <c r="G3">
        <v>0</v>
      </c>
      <c r="H3" t="str">
        <f>"1010603"</f>
        <v>1010603</v>
      </c>
      <c r="J3" s="1" t="s">
        <v>12</v>
      </c>
    </row>
    <row r="4" spans="1:10" ht="15">
      <c r="A4">
        <v>804</v>
      </c>
      <c r="C4" s="2">
        <v>42340</v>
      </c>
      <c r="D4" t="s">
        <v>13</v>
      </c>
      <c r="E4" s="4">
        <v>869.61</v>
      </c>
      <c r="F4">
        <v>308</v>
      </c>
      <c r="G4">
        <v>0</v>
      </c>
      <c r="H4" t="str">
        <f>"1010603"</f>
        <v>1010603</v>
      </c>
      <c r="J4" s="1" t="s">
        <v>14</v>
      </c>
    </row>
    <row r="5" spans="1:10" ht="15">
      <c r="A5">
        <v>805</v>
      </c>
      <c r="B5" t="s">
        <v>15</v>
      </c>
      <c r="C5" s="2">
        <v>42340</v>
      </c>
      <c r="D5" t="s">
        <v>16</v>
      </c>
      <c r="E5" s="4">
        <v>47.97</v>
      </c>
      <c r="F5">
        <v>308</v>
      </c>
      <c r="G5">
        <v>0</v>
      </c>
      <c r="H5" t="str">
        <f>"1010603"</f>
        <v>1010603</v>
      </c>
      <c r="J5" s="1" t="s">
        <v>17</v>
      </c>
    </row>
    <row r="6" spans="1:10" ht="15">
      <c r="A6">
        <v>806</v>
      </c>
      <c r="C6" s="2">
        <v>42340</v>
      </c>
      <c r="D6" t="s">
        <v>18</v>
      </c>
      <c r="E6" s="4">
        <v>505.54</v>
      </c>
      <c r="F6">
        <v>308</v>
      </c>
      <c r="G6">
        <v>0</v>
      </c>
      <c r="H6" t="str">
        <f>"1010603"</f>
        <v>1010603</v>
      </c>
      <c r="J6" s="1" t="s">
        <v>19</v>
      </c>
    </row>
    <row r="7" spans="1:10" ht="15">
      <c r="A7">
        <v>807</v>
      </c>
      <c r="C7" s="2">
        <v>42341</v>
      </c>
      <c r="D7" t="s">
        <v>20</v>
      </c>
      <c r="E7" s="4">
        <v>102.8</v>
      </c>
      <c r="F7">
        <v>308</v>
      </c>
      <c r="G7">
        <v>0</v>
      </c>
      <c r="H7" t="str">
        <f>"1010603"</f>
        <v>1010603</v>
      </c>
      <c r="J7" s="1" t="s">
        <v>21</v>
      </c>
    </row>
    <row r="8" spans="1:10" ht="15">
      <c r="A8">
        <v>808</v>
      </c>
      <c r="C8" s="2">
        <v>42341</v>
      </c>
      <c r="D8" t="s">
        <v>22</v>
      </c>
      <c r="E8" s="4">
        <v>3331.86</v>
      </c>
      <c r="F8">
        <v>5306</v>
      </c>
      <c r="G8">
        <v>0</v>
      </c>
      <c r="H8" t="str">
        <f>"4000002"</f>
        <v>4000002</v>
      </c>
      <c r="J8" s="1" t="s">
        <v>23</v>
      </c>
    </row>
    <row r="9" spans="1:10" ht="15">
      <c r="A9">
        <v>809</v>
      </c>
      <c r="C9" s="2">
        <v>42341</v>
      </c>
      <c r="D9" t="s">
        <v>24</v>
      </c>
      <c r="E9" s="4">
        <v>1042.18</v>
      </c>
      <c r="F9">
        <v>5304</v>
      </c>
      <c r="G9">
        <v>0</v>
      </c>
      <c r="H9" t="str">
        <f>"4000005"</f>
        <v>4000005</v>
      </c>
      <c r="J9" s="1" t="s">
        <v>25</v>
      </c>
    </row>
    <row r="10" spans="1:10" ht="15">
      <c r="A10">
        <v>810</v>
      </c>
      <c r="C10" s="2">
        <v>42341</v>
      </c>
      <c r="D10" t="s">
        <v>26</v>
      </c>
      <c r="E10" s="4">
        <v>82.24</v>
      </c>
      <c r="F10">
        <v>308</v>
      </c>
      <c r="G10">
        <v>0</v>
      </c>
      <c r="H10" t="str">
        <f>"1010603"</f>
        <v>1010603</v>
      </c>
      <c r="J10" s="1" t="s">
        <v>27</v>
      </c>
    </row>
    <row r="11" spans="1:10" ht="15">
      <c r="A11">
        <v>811</v>
      </c>
      <c r="C11" s="2">
        <v>42341</v>
      </c>
      <c r="D11" t="s">
        <v>28</v>
      </c>
      <c r="E11" s="4">
        <v>6234.69</v>
      </c>
      <c r="F11">
        <v>308</v>
      </c>
      <c r="G11">
        <v>0</v>
      </c>
      <c r="H11" t="str">
        <f>"1010603"</f>
        <v>1010603</v>
      </c>
      <c r="J11" s="1" t="s">
        <v>29</v>
      </c>
    </row>
    <row r="12" spans="1:10" ht="15">
      <c r="A12">
        <v>812</v>
      </c>
      <c r="B12" t="s">
        <v>15</v>
      </c>
      <c r="C12" s="2">
        <v>42349</v>
      </c>
      <c r="D12" t="s">
        <v>30</v>
      </c>
      <c r="E12" s="4">
        <v>5812.28</v>
      </c>
      <c r="F12">
        <v>20</v>
      </c>
      <c r="G12">
        <v>0</v>
      </c>
      <c r="H12" t="str">
        <f>"1010103"</f>
        <v>1010103</v>
      </c>
      <c r="I12" t="s">
        <v>31</v>
      </c>
      <c r="J12" s="1" t="s">
        <v>32</v>
      </c>
    </row>
    <row r="13" spans="1:10" ht="15">
      <c r="A13">
        <v>813</v>
      </c>
      <c r="C13" s="2">
        <v>42349</v>
      </c>
      <c r="D13" t="s">
        <v>33</v>
      </c>
      <c r="E13" s="4">
        <v>34425.17</v>
      </c>
      <c r="F13">
        <v>50</v>
      </c>
      <c r="G13">
        <v>0</v>
      </c>
      <c r="H13" t="str">
        <f>"1010201"</f>
        <v>1010201</v>
      </c>
      <c r="J13" s="1" t="s">
        <v>34</v>
      </c>
    </row>
    <row r="14" spans="1:10" ht="15">
      <c r="A14">
        <v>814</v>
      </c>
      <c r="C14" s="2">
        <v>42349</v>
      </c>
      <c r="D14" t="s">
        <v>35</v>
      </c>
      <c r="E14" s="4">
        <v>9095.99</v>
      </c>
      <c r="F14">
        <v>55</v>
      </c>
      <c r="G14">
        <v>0</v>
      </c>
      <c r="H14" t="str">
        <f>"1010201"</f>
        <v>1010201</v>
      </c>
      <c r="J14" s="1" t="s">
        <v>36</v>
      </c>
    </row>
    <row r="15" spans="1:10" ht="15">
      <c r="A15">
        <v>815</v>
      </c>
      <c r="C15" s="2">
        <v>42349</v>
      </c>
      <c r="D15" t="s">
        <v>33</v>
      </c>
      <c r="E15" s="4">
        <v>759.46</v>
      </c>
      <c r="F15">
        <v>80</v>
      </c>
      <c r="G15">
        <v>0</v>
      </c>
      <c r="H15" t="str">
        <f>"1010201"</f>
        <v>1010201</v>
      </c>
      <c r="J15" s="1" t="s">
        <v>34</v>
      </c>
    </row>
    <row r="16" spans="1:10" ht="15">
      <c r="A16">
        <v>816</v>
      </c>
      <c r="C16" s="2">
        <v>42349</v>
      </c>
      <c r="D16" t="s">
        <v>33</v>
      </c>
      <c r="E16" s="4">
        <v>45977.3</v>
      </c>
      <c r="F16">
        <v>90</v>
      </c>
      <c r="G16">
        <v>0</v>
      </c>
      <c r="H16" t="str">
        <f>"1010201"</f>
        <v>1010201</v>
      </c>
      <c r="J16" s="1" t="s">
        <v>34</v>
      </c>
    </row>
    <row r="17" spans="1:10" ht="15">
      <c r="A17">
        <v>817</v>
      </c>
      <c r="C17" s="2">
        <v>42349</v>
      </c>
      <c r="D17" t="s">
        <v>35</v>
      </c>
      <c r="E17" s="4">
        <v>14063.98</v>
      </c>
      <c r="F17">
        <v>91</v>
      </c>
      <c r="G17">
        <v>0</v>
      </c>
      <c r="H17" t="str">
        <f>"1010201"</f>
        <v>1010201</v>
      </c>
      <c r="J17" s="1" t="s">
        <v>36</v>
      </c>
    </row>
    <row r="18" spans="1:10" ht="15">
      <c r="A18">
        <v>818</v>
      </c>
      <c r="C18" s="2">
        <v>42349</v>
      </c>
      <c r="D18" t="s">
        <v>37</v>
      </c>
      <c r="E18" s="4">
        <v>2922.21</v>
      </c>
      <c r="F18">
        <v>235</v>
      </c>
      <c r="G18">
        <v>0</v>
      </c>
      <c r="H18" t="str">
        <f>"1010207"</f>
        <v>1010207</v>
      </c>
      <c r="J18" s="1" t="s">
        <v>38</v>
      </c>
    </row>
    <row r="19" spans="1:10" ht="15">
      <c r="A19">
        <v>819</v>
      </c>
      <c r="C19" s="2">
        <v>42349</v>
      </c>
      <c r="D19" t="s">
        <v>37</v>
      </c>
      <c r="E19" s="4">
        <v>3961.49</v>
      </c>
      <c r="F19">
        <v>248</v>
      </c>
      <c r="G19">
        <v>0</v>
      </c>
      <c r="H19" t="str">
        <f>"1010207"</f>
        <v>1010207</v>
      </c>
      <c r="J19" s="1" t="s">
        <v>38</v>
      </c>
    </row>
    <row r="20" spans="1:10" ht="15">
      <c r="A20">
        <v>820</v>
      </c>
      <c r="C20" s="2">
        <v>42349</v>
      </c>
      <c r="D20" t="s">
        <v>33</v>
      </c>
      <c r="E20" s="4">
        <v>34517.97</v>
      </c>
      <c r="F20">
        <v>270</v>
      </c>
      <c r="G20">
        <v>0</v>
      </c>
      <c r="H20" t="str">
        <f>"1010601"</f>
        <v>1010601</v>
      </c>
      <c r="J20" s="1" t="s">
        <v>34</v>
      </c>
    </row>
    <row r="21" spans="1:10" ht="15">
      <c r="A21">
        <v>821</v>
      </c>
      <c r="C21" s="2">
        <v>42349</v>
      </c>
      <c r="D21" t="s">
        <v>35</v>
      </c>
      <c r="E21" s="4">
        <v>9131.01</v>
      </c>
      <c r="F21">
        <v>275</v>
      </c>
      <c r="G21">
        <v>0</v>
      </c>
      <c r="H21" t="str">
        <f>"1010601"</f>
        <v>1010601</v>
      </c>
      <c r="J21" s="1" t="s">
        <v>36</v>
      </c>
    </row>
    <row r="22" spans="1:10" ht="15">
      <c r="A22">
        <v>822</v>
      </c>
      <c r="C22" s="2">
        <v>42349</v>
      </c>
      <c r="D22" t="s">
        <v>37</v>
      </c>
      <c r="E22" s="4">
        <v>2506.61</v>
      </c>
      <c r="F22">
        <v>340</v>
      </c>
      <c r="G22">
        <v>0</v>
      </c>
      <c r="H22" t="str">
        <f>"1010607"</f>
        <v>1010607</v>
      </c>
      <c r="J22" s="1" t="s">
        <v>38</v>
      </c>
    </row>
    <row r="23" spans="1:10" ht="15">
      <c r="A23">
        <v>823</v>
      </c>
      <c r="C23" s="2">
        <v>42349</v>
      </c>
      <c r="D23" t="s">
        <v>33</v>
      </c>
      <c r="E23" s="4">
        <v>16003.47</v>
      </c>
      <c r="F23">
        <v>345</v>
      </c>
      <c r="G23">
        <v>0</v>
      </c>
      <c r="H23" t="str">
        <f>"1010701"</f>
        <v>1010701</v>
      </c>
      <c r="J23" s="1" t="s">
        <v>34</v>
      </c>
    </row>
    <row r="24" spans="1:10" ht="15">
      <c r="A24">
        <v>824</v>
      </c>
      <c r="C24" s="2">
        <v>42349</v>
      </c>
      <c r="D24" t="s">
        <v>35</v>
      </c>
      <c r="E24" s="4">
        <v>4273.37</v>
      </c>
      <c r="F24">
        <v>350</v>
      </c>
      <c r="G24">
        <v>0</v>
      </c>
      <c r="H24" t="str">
        <f>"1010701"</f>
        <v>1010701</v>
      </c>
      <c r="J24" s="1" t="s">
        <v>36</v>
      </c>
    </row>
    <row r="25" spans="1:10" ht="15">
      <c r="A25">
        <v>825</v>
      </c>
      <c r="C25" s="2">
        <v>42349</v>
      </c>
      <c r="D25" t="s">
        <v>37</v>
      </c>
      <c r="E25" s="4">
        <v>1363.17</v>
      </c>
      <c r="F25">
        <v>417</v>
      </c>
      <c r="G25">
        <v>0</v>
      </c>
      <c r="H25" t="str">
        <f>"1010707"</f>
        <v>1010707</v>
      </c>
      <c r="J25" s="1" t="s">
        <v>38</v>
      </c>
    </row>
    <row r="26" spans="1:10" ht="15">
      <c r="A26">
        <v>826</v>
      </c>
      <c r="C26" s="2">
        <v>42349</v>
      </c>
      <c r="D26" t="s">
        <v>33</v>
      </c>
      <c r="E26" s="4">
        <v>9896.88</v>
      </c>
      <c r="F26">
        <v>690</v>
      </c>
      <c r="G26">
        <v>0</v>
      </c>
      <c r="H26" t="str">
        <f>"1030101"</f>
        <v>1030101</v>
      </c>
      <c r="J26" s="1" t="s">
        <v>34</v>
      </c>
    </row>
    <row r="27" spans="1:10" ht="15">
      <c r="A27">
        <v>827</v>
      </c>
      <c r="C27" s="2">
        <v>42349</v>
      </c>
      <c r="D27" t="s">
        <v>35</v>
      </c>
      <c r="E27" s="4">
        <v>2677.83</v>
      </c>
      <c r="F27">
        <v>695</v>
      </c>
      <c r="G27">
        <v>0</v>
      </c>
      <c r="H27" t="str">
        <f>"1030101"</f>
        <v>1030101</v>
      </c>
      <c r="J27" s="1" t="s">
        <v>36</v>
      </c>
    </row>
    <row r="28" spans="1:10" ht="15">
      <c r="A28">
        <v>828</v>
      </c>
      <c r="C28" s="2">
        <v>42349</v>
      </c>
      <c r="D28" t="s">
        <v>37</v>
      </c>
      <c r="E28" s="4">
        <v>866.27</v>
      </c>
      <c r="F28">
        <v>795</v>
      </c>
      <c r="G28">
        <v>0</v>
      </c>
      <c r="H28" t="str">
        <f>"1030107"</f>
        <v>1030107</v>
      </c>
      <c r="J28" s="1" t="s">
        <v>38</v>
      </c>
    </row>
    <row r="29" spans="1:10" ht="15">
      <c r="A29">
        <v>829</v>
      </c>
      <c r="C29" s="2">
        <v>42349</v>
      </c>
      <c r="D29" t="s">
        <v>35</v>
      </c>
      <c r="E29" s="4">
        <v>14837.36</v>
      </c>
      <c r="F29">
        <v>5300</v>
      </c>
      <c r="G29">
        <v>0</v>
      </c>
      <c r="H29" t="str">
        <f>"4000001"</f>
        <v>4000001</v>
      </c>
      <c r="J29" s="1" t="s">
        <v>36</v>
      </c>
    </row>
    <row r="30" spans="1:10" ht="15">
      <c r="A30">
        <v>830</v>
      </c>
      <c r="C30" s="2">
        <v>42349</v>
      </c>
      <c r="D30" t="s">
        <v>39</v>
      </c>
      <c r="E30" s="4">
        <v>3529.45</v>
      </c>
      <c r="F30">
        <v>5305</v>
      </c>
      <c r="G30">
        <v>0</v>
      </c>
      <c r="H30" t="str">
        <f>"4000002"</f>
        <v>4000002</v>
      </c>
      <c r="J30" s="1" t="s">
        <v>40</v>
      </c>
    </row>
    <row r="31" spans="1:10" ht="15">
      <c r="A31">
        <v>831</v>
      </c>
      <c r="C31" s="2">
        <v>42349</v>
      </c>
      <c r="D31" t="s">
        <v>35</v>
      </c>
      <c r="E31" s="4">
        <v>15594.71</v>
      </c>
      <c r="F31">
        <v>5305</v>
      </c>
      <c r="G31">
        <v>0</v>
      </c>
      <c r="H31" t="str">
        <f>"4000002"</f>
        <v>4000002</v>
      </c>
      <c r="J31" s="1" t="s">
        <v>36</v>
      </c>
    </row>
    <row r="32" spans="1:10" ht="15">
      <c r="A32">
        <v>832</v>
      </c>
      <c r="C32" s="2">
        <v>42349</v>
      </c>
      <c r="D32" t="s">
        <v>35</v>
      </c>
      <c r="E32" s="4">
        <v>235</v>
      </c>
      <c r="F32">
        <v>5312</v>
      </c>
      <c r="G32">
        <v>0</v>
      </c>
      <c r="H32" t="str">
        <f>"4000005"</f>
        <v>4000005</v>
      </c>
      <c r="J32" s="1" t="s">
        <v>36</v>
      </c>
    </row>
    <row r="33" spans="1:10" ht="15">
      <c r="A33">
        <v>833</v>
      </c>
      <c r="C33" s="2">
        <v>42349</v>
      </c>
      <c r="D33" t="s">
        <v>35</v>
      </c>
      <c r="E33" s="4">
        <v>1114</v>
      </c>
      <c r="F33">
        <v>5317</v>
      </c>
      <c r="G33">
        <v>0</v>
      </c>
      <c r="H33" t="str">
        <f>"4000005"</f>
        <v>4000005</v>
      </c>
      <c r="J33" s="1" t="s">
        <v>36</v>
      </c>
    </row>
    <row r="34" spans="1:10" ht="15">
      <c r="A34">
        <v>834</v>
      </c>
      <c r="C34" s="2">
        <v>42349</v>
      </c>
      <c r="D34" t="s">
        <v>41</v>
      </c>
      <c r="E34" s="4">
        <v>4750</v>
      </c>
      <c r="F34">
        <v>5325</v>
      </c>
      <c r="G34">
        <v>0</v>
      </c>
      <c r="H34" t="str">
        <f>"4000006"</f>
        <v>4000006</v>
      </c>
      <c r="J34" s="1" t="s">
        <v>42</v>
      </c>
    </row>
    <row r="35" spans="1:10" ht="15">
      <c r="A35">
        <v>835</v>
      </c>
      <c r="C35" s="2">
        <v>42349</v>
      </c>
      <c r="D35" t="s">
        <v>43</v>
      </c>
      <c r="E35" s="4">
        <v>27.25</v>
      </c>
      <c r="F35">
        <v>6</v>
      </c>
      <c r="G35">
        <v>0</v>
      </c>
      <c r="H35" t="str">
        <f>"1010103"</f>
        <v>1010103</v>
      </c>
      <c r="J35" s="1" t="s">
        <v>29</v>
      </c>
    </row>
    <row r="36" spans="1:10" ht="15">
      <c r="A36">
        <v>836</v>
      </c>
      <c r="C36" s="2">
        <v>42349</v>
      </c>
      <c r="D36" t="s">
        <v>44</v>
      </c>
      <c r="E36" s="4">
        <v>881.66</v>
      </c>
      <c r="F36">
        <v>101</v>
      </c>
      <c r="G36">
        <v>0</v>
      </c>
      <c r="H36" t="str">
        <f>"1010202"</f>
        <v>1010202</v>
      </c>
      <c r="J36" s="1" t="s">
        <v>45</v>
      </c>
    </row>
    <row r="37" spans="1:10" ht="15">
      <c r="A37">
        <v>837</v>
      </c>
      <c r="C37" s="2">
        <v>42349</v>
      </c>
      <c r="D37" t="s">
        <v>44</v>
      </c>
      <c r="E37" s="4">
        <v>375.36</v>
      </c>
      <c r="F37">
        <v>106</v>
      </c>
      <c r="G37">
        <v>0</v>
      </c>
      <c r="H37" t="str">
        <f>"1010202"</f>
        <v>1010202</v>
      </c>
      <c r="J37" s="1" t="s">
        <v>45</v>
      </c>
    </row>
    <row r="38" spans="1:10" ht="15">
      <c r="A38">
        <v>838</v>
      </c>
      <c r="C38" s="2">
        <v>42349</v>
      </c>
      <c r="D38" t="s">
        <v>46</v>
      </c>
      <c r="E38" s="4">
        <v>399.99</v>
      </c>
      <c r="F38">
        <v>110</v>
      </c>
      <c r="G38">
        <v>0</v>
      </c>
      <c r="H38" t="str">
        <f>"1010203"</f>
        <v>1010203</v>
      </c>
      <c r="J38" s="1" t="s">
        <v>47</v>
      </c>
    </row>
    <row r="39" spans="1:10" ht="15">
      <c r="A39">
        <v>839</v>
      </c>
      <c r="C39" s="2">
        <v>42349</v>
      </c>
      <c r="D39" t="s">
        <v>48</v>
      </c>
      <c r="E39" s="4">
        <v>20</v>
      </c>
      <c r="F39">
        <v>112</v>
      </c>
      <c r="G39">
        <v>0</v>
      </c>
      <c r="H39" t="str">
        <f>"1010203"</f>
        <v>1010203</v>
      </c>
      <c r="J39" s="1" t="s">
        <v>49</v>
      </c>
    </row>
    <row r="40" spans="1:10" ht="15">
      <c r="A40">
        <v>840</v>
      </c>
      <c r="C40" s="2">
        <v>42349</v>
      </c>
      <c r="D40" t="s">
        <v>50</v>
      </c>
      <c r="E40" s="4">
        <v>247.53</v>
      </c>
      <c r="F40">
        <v>116</v>
      </c>
      <c r="G40">
        <v>0</v>
      </c>
      <c r="H40" t="str">
        <f>"1010203"</f>
        <v>1010203</v>
      </c>
      <c r="J40" s="1" t="s">
        <v>51</v>
      </c>
    </row>
    <row r="41" spans="1:10" ht="15">
      <c r="A41">
        <v>841</v>
      </c>
      <c r="C41" s="2">
        <v>42349</v>
      </c>
      <c r="D41" t="s">
        <v>52</v>
      </c>
      <c r="E41" s="4">
        <v>470.66</v>
      </c>
      <c r="F41">
        <v>117</v>
      </c>
      <c r="G41">
        <v>0</v>
      </c>
      <c r="H41" t="str">
        <f>"1010203"</f>
        <v>1010203</v>
      </c>
      <c r="J41" s="1" t="s">
        <v>53</v>
      </c>
    </row>
    <row r="42" spans="1:10" ht="15">
      <c r="A42">
        <v>842</v>
      </c>
      <c r="C42" s="2">
        <v>42349</v>
      </c>
      <c r="D42" t="s">
        <v>54</v>
      </c>
      <c r="E42" s="4">
        <v>250</v>
      </c>
      <c r="F42">
        <v>238</v>
      </c>
      <c r="G42">
        <v>0</v>
      </c>
      <c r="H42" t="str">
        <f>"1010307"</f>
        <v>1010307</v>
      </c>
      <c r="J42" s="1" t="s">
        <v>38</v>
      </c>
    </row>
    <row r="43" spans="1:10" ht="15">
      <c r="A43">
        <v>843</v>
      </c>
      <c r="C43" s="2">
        <v>42349</v>
      </c>
      <c r="D43" t="s">
        <v>55</v>
      </c>
      <c r="E43" s="4">
        <v>41.82</v>
      </c>
      <c r="F43">
        <v>251</v>
      </c>
      <c r="G43">
        <v>0</v>
      </c>
      <c r="H43" t="str">
        <f>"1010402"</f>
        <v>1010402</v>
      </c>
      <c r="J43" s="1" t="s">
        <v>49</v>
      </c>
    </row>
    <row r="44" spans="1:10" ht="15">
      <c r="A44">
        <v>844</v>
      </c>
      <c r="C44" s="2">
        <v>42349</v>
      </c>
      <c r="D44" t="s">
        <v>56</v>
      </c>
      <c r="E44" s="4">
        <v>19.79</v>
      </c>
      <c r="F44">
        <v>285</v>
      </c>
      <c r="G44">
        <v>0</v>
      </c>
      <c r="H44" t="str">
        <f>"1010603"</f>
        <v>1010603</v>
      </c>
      <c r="J44" s="1" t="s">
        <v>57</v>
      </c>
    </row>
    <row r="45" spans="1:10" ht="15">
      <c r="A45">
        <v>845</v>
      </c>
      <c r="C45" s="2">
        <v>42349</v>
      </c>
      <c r="D45" t="s">
        <v>58</v>
      </c>
      <c r="E45" s="4">
        <v>262.5</v>
      </c>
      <c r="F45">
        <v>300</v>
      </c>
      <c r="G45">
        <v>0</v>
      </c>
      <c r="H45" t="str">
        <f>"1010602"</f>
        <v>1010602</v>
      </c>
      <c r="J45" s="1" t="s">
        <v>59</v>
      </c>
    </row>
    <row r="46" spans="1:10" ht="15">
      <c r="A46">
        <v>846</v>
      </c>
      <c r="C46" s="2">
        <v>42349</v>
      </c>
      <c r="D46" t="s">
        <v>60</v>
      </c>
      <c r="E46" s="4">
        <v>246.4</v>
      </c>
      <c r="F46">
        <v>306</v>
      </c>
      <c r="G46">
        <v>0</v>
      </c>
      <c r="H46" t="str">
        <f>"1010602"</f>
        <v>1010602</v>
      </c>
      <c r="J46" s="1" t="s">
        <v>59</v>
      </c>
    </row>
    <row r="47" spans="1:10" ht="15">
      <c r="A47">
        <v>847</v>
      </c>
      <c r="C47" s="2">
        <v>42349</v>
      </c>
      <c r="D47" t="s">
        <v>61</v>
      </c>
      <c r="E47" s="4">
        <v>14.2</v>
      </c>
      <c r="F47">
        <v>360</v>
      </c>
      <c r="G47">
        <v>0</v>
      </c>
      <c r="H47" t="str">
        <f>"1010703"</f>
        <v>1010703</v>
      </c>
      <c r="J47" s="1" t="s">
        <v>57</v>
      </c>
    </row>
    <row r="48" spans="1:10" ht="15">
      <c r="A48">
        <v>848</v>
      </c>
      <c r="C48" s="2">
        <v>42349</v>
      </c>
      <c r="D48" t="s">
        <v>62</v>
      </c>
      <c r="E48" s="4">
        <v>254</v>
      </c>
      <c r="F48">
        <v>370</v>
      </c>
      <c r="G48">
        <v>0</v>
      </c>
      <c r="H48" t="str">
        <f>"1010702"</f>
        <v>1010702</v>
      </c>
      <c r="J48" s="1" t="s">
        <v>57</v>
      </c>
    </row>
    <row r="49" spans="1:10" ht="15">
      <c r="A49">
        <v>849</v>
      </c>
      <c r="C49" s="2">
        <v>42349</v>
      </c>
      <c r="D49" t="s">
        <v>63</v>
      </c>
      <c r="E49" s="4">
        <v>50</v>
      </c>
      <c r="F49">
        <v>893</v>
      </c>
      <c r="G49">
        <v>0</v>
      </c>
      <c r="H49" t="str">
        <f>"1040202"</f>
        <v>1040202</v>
      </c>
      <c r="J49" s="1" t="s">
        <v>21</v>
      </c>
    </row>
    <row r="50" spans="1:10" ht="15">
      <c r="A50">
        <v>850</v>
      </c>
      <c r="C50" s="2">
        <v>42349</v>
      </c>
      <c r="D50" t="s">
        <v>64</v>
      </c>
      <c r="E50" s="4">
        <v>352.32</v>
      </c>
      <c r="F50">
        <v>952</v>
      </c>
      <c r="G50">
        <v>1</v>
      </c>
      <c r="H50" t="str">
        <f>"1040503"</f>
        <v>1040503</v>
      </c>
      <c r="J50" s="1" t="s">
        <v>57</v>
      </c>
    </row>
    <row r="51" spans="1:10" ht="15">
      <c r="A51">
        <v>851</v>
      </c>
      <c r="C51" s="2">
        <v>42349</v>
      </c>
      <c r="D51" t="s">
        <v>65</v>
      </c>
      <c r="E51" s="4">
        <v>245</v>
      </c>
      <c r="F51">
        <v>1239</v>
      </c>
      <c r="G51">
        <v>0</v>
      </c>
      <c r="H51" t="str">
        <f>"1060303"</f>
        <v>1060303</v>
      </c>
      <c r="J51" s="1" t="s">
        <v>66</v>
      </c>
    </row>
    <row r="52" spans="1:10" ht="15">
      <c r="A52">
        <v>852</v>
      </c>
      <c r="C52" s="2">
        <v>42349</v>
      </c>
      <c r="D52" t="s">
        <v>67</v>
      </c>
      <c r="E52" s="4">
        <v>27</v>
      </c>
      <c r="F52">
        <v>1346</v>
      </c>
      <c r="G52">
        <v>0</v>
      </c>
      <c r="H52" t="str">
        <f>"1080102"</f>
        <v>1080102</v>
      </c>
      <c r="J52" s="1" t="s">
        <v>38</v>
      </c>
    </row>
    <row r="53" spans="1:10" ht="15">
      <c r="A53">
        <v>853</v>
      </c>
      <c r="C53" s="2">
        <v>42349</v>
      </c>
      <c r="D53" t="s">
        <v>68</v>
      </c>
      <c r="E53" s="4">
        <v>163.9</v>
      </c>
      <c r="F53">
        <v>1352</v>
      </c>
      <c r="G53">
        <v>0</v>
      </c>
      <c r="H53" t="str">
        <f>"1080102"</f>
        <v>1080102</v>
      </c>
      <c r="J53" s="1" t="s">
        <v>49</v>
      </c>
    </row>
    <row r="54" spans="1:10" ht="15">
      <c r="A54">
        <v>854</v>
      </c>
      <c r="C54" s="2">
        <v>42349</v>
      </c>
      <c r="D54" t="s">
        <v>69</v>
      </c>
      <c r="E54" s="4">
        <v>417.05</v>
      </c>
      <c r="F54">
        <v>1357</v>
      </c>
      <c r="G54">
        <v>0</v>
      </c>
      <c r="H54" t="str">
        <f>"1080102"</f>
        <v>1080102</v>
      </c>
      <c r="J54" s="1" t="s">
        <v>70</v>
      </c>
    </row>
    <row r="55" spans="1:10" ht="15">
      <c r="A55">
        <v>855</v>
      </c>
      <c r="C55" s="2">
        <v>42349</v>
      </c>
      <c r="D55" t="s">
        <v>71</v>
      </c>
      <c r="E55" s="4">
        <v>46</v>
      </c>
      <c r="F55">
        <v>1358</v>
      </c>
      <c r="G55">
        <v>0</v>
      </c>
      <c r="H55" t="str">
        <f>"1080103"</f>
        <v>1080103</v>
      </c>
      <c r="J55" s="1" t="s">
        <v>27</v>
      </c>
    </row>
    <row r="56" spans="1:10" ht="15">
      <c r="A56">
        <v>856</v>
      </c>
      <c r="C56" s="2">
        <v>42349</v>
      </c>
      <c r="D56" t="s">
        <v>72</v>
      </c>
      <c r="E56" s="4">
        <v>839.39</v>
      </c>
      <c r="F56">
        <v>1365</v>
      </c>
      <c r="G56">
        <v>0</v>
      </c>
      <c r="H56" t="str">
        <f>"1080202"</f>
        <v>1080202</v>
      </c>
      <c r="J56" s="1" t="s">
        <v>73</v>
      </c>
    </row>
    <row r="57" spans="1:10" ht="15">
      <c r="A57">
        <v>857</v>
      </c>
      <c r="C57" s="2">
        <v>42349</v>
      </c>
      <c r="D57" t="s">
        <v>74</v>
      </c>
      <c r="E57" s="4">
        <v>214.29</v>
      </c>
      <c r="F57">
        <v>1735</v>
      </c>
      <c r="G57">
        <v>0</v>
      </c>
      <c r="H57" t="str">
        <f>"1090402"</f>
        <v>1090402</v>
      </c>
      <c r="J57" s="1" t="s">
        <v>29</v>
      </c>
    </row>
    <row r="58" spans="1:10" ht="15">
      <c r="A58">
        <v>858</v>
      </c>
      <c r="C58" s="2">
        <v>42349</v>
      </c>
      <c r="D58" t="s">
        <v>75</v>
      </c>
      <c r="E58" s="4">
        <v>154.5</v>
      </c>
      <c r="F58">
        <v>1741</v>
      </c>
      <c r="G58">
        <v>0</v>
      </c>
      <c r="H58" t="str">
        <f>"1090402"</f>
        <v>1090402</v>
      </c>
      <c r="J58" s="1" t="s">
        <v>27</v>
      </c>
    </row>
    <row r="59" spans="1:10" ht="15">
      <c r="A59">
        <v>859</v>
      </c>
      <c r="C59" s="2">
        <v>42349</v>
      </c>
      <c r="D59" t="s">
        <v>76</v>
      </c>
      <c r="E59" s="4">
        <v>78.75</v>
      </c>
      <c r="F59">
        <v>1800</v>
      </c>
      <c r="G59">
        <v>0</v>
      </c>
      <c r="H59" t="str">
        <f>"1010503"</f>
        <v>1010503</v>
      </c>
      <c r="J59" s="1" t="s">
        <v>21</v>
      </c>
    </row>
    <row r="60" spans="1:10" ht="15">
      <c r="A60">
        <v>860</v>
      </c>
      <c r="C60" s="2">
        <v>42349</v>
      </c>
      <c r="D60" t="s">
        <v>77</v>
      </c>
      <c r="E60" s="4">
        <v>897.5</v>
      </c>
      <c r="F60">
        <v>1875</v>
      </c>
      <c r="G60">
        <v>0</v>
      </c>
      <c r="H60" t="str">
        <f>"1090503"</f>
        <v>1090503</v>
      </c>
      <c r="J60" s="1" t="s">
        <v>19</v>
      </c>
    </row>
    <row r="61" spans="1:10" ht="15">
      <c r="A61">
        <v>861</v>
      </c>
      <c r="C61" s="2">
        <v>42349</v>
      </c>
      <c r="D61" t="s">
        <v>78</v>
      </c>
      <c r="E61" s="4">
        <v>122.95</v>
      </c>
      <c r="F61">
        <v>2500</v>
      </c>
      <c r="G61">
        <v>0</v>
      </c>
      <c r="H61" t="str">
        <f>"1100502"</f>
        <v>1100502</v>
      </c>
      <c r="J61" s="1" t="s">
        <v>21</v>
      </c>
    </row>
    <row r="62" spans="1:10" ht="15">
      <c r="A62">
        <v>862</v>
      </c>
      <c r="B62" t="s">
        <v>15</v>
      </c>
      <c r="C62" s="2">
        <v>42349</v>
      </c>
      <c r="D62" t="s">
        <v>79</v>
      </c>
      <c r="E62" s="4">
        <v>72.82</v>
      </c>
      <c r="F62">
        <v>101</v>
      </c>
      <c r="G62">
        <v>0</v>
      </c>
      <c r="H62" t="str">
        <f>"1010202"</f>
        <v>1010202</v>
      </c>
      <c r="I62" t="s">
        <v>31</v>
      </c>
      <c r="J62" s="1" t="s">
        <v>80</v>
      </c>
    </row>
    <row r="63" spans="1:10" ht="15">
      <c r="A63">
        <v>863</v>
      </c>
      <c r="B63" t="s">
        <v>15</v>
      </c>
      <c r="C63" s="2">
        <v>42349</v>
      </c>
      <c r="D63" t="s">
        <v>81</v>
      </c>
      <c r="E63" s="4">
        <v>33.88</v>
      </c>
      <c r="F63">
        <v>106</v>
      </c>
      <c r="G63">
        <v>0</v>
      </c>
      <c r="H63" t="str">
        <f>"1010202"</f>
        <v>1010202</v>
      </c>
      <c r="I63" t="s">
        <v>31</v>
      </c>
      <c r="J63" s="1" t="s">
        <v>36</v>
      </c>
    </row>
    <row r="64" spans="1:10" ht="15">
      <c r="A64">
        <v>864</v>
      </c>
      <c r="B64" t="s">
        <v>15</v>
      </c>
      <c r="C64" s="2">
        <v>42349</v>
      </c>
      <c r="D64" t="s">
        <v>82</v>
      </c>
      <c r="E64" s="4">
        <v>43.81</v>
      </c>
      <c r="F64">
        <v>110</v>
      </c>
      <c r="G64">
        <v>0</v>
      </c>
      <c r="H64" t="str">
        <f>"1010203"</f>
        <v>1010203</v>
      </c>
      <c r="I64" t="s">
        <v>31</v>
      </c>
      <c r="J64" s="1" t="s">
        <v>83</v>
      </c>
    </row>
    <row r="65" spans="1:10" ht="15">
      <c r="A65">
        <v>865</v>
      </c>
      <c r="B65" t="s">
        <v>15</v>
      </c>
      <c r="C65" s="2">
        <v>42350</v>
      </c>
      <c r="D65" t="s">
        <v>79</v>
      </c>
      <c r="E65" s="4">
        <v>13.16</v>
      </c>
      <c r="F65">
        <v>116</v>
      </c>
      <c r="G65">
        <v>0</v>
      </c>
      <c r="H65" t="str">
        <f>"1010203"</f>
        <v>1010203</v>
      </c>
      <c r="I65" t="s">
        <v>31</v>
      </c>
      <c r="J65" s="1" t="s">
        <v>80</v>
      </c>
    </row>
    <row r="66" spans="1:10" ht="15">
      <c r="A66">
        <v>866</v>
      </c>
      <c r="B66" t="s">
        <v>15</v>
      </c>
      <c r="C66" s="2">
        <v>42350</v>
      </c>
      <c r="D66" t="s">
        <v>79</v>
      </c>
      <c r="E66" s="4">
        <v>12.27</v>
      </c>
      <c r="F66">
        <v>117</v>
      </c>
      <c r="G66">
        <v>0</v>
      </c>
      <c r="H66" t="str">
        <f>"1010203"</f>
        <v>1010203</v>
      </c>
      <c r="I66" t="s">
        <v>31</v>
      </c>
      <c r="J66" s="1" t="s">
        <v>80</v>
      </c>
    </row>
    <row r="67" spans="1:10" ht="15">
      <c r="A67">
        <v>867</v>
      </c>
      <c r="B67" t="s">
        <v>15</v>
      </c>
      <c r="C67" s="2">
        <v>42350</v>
      </c>
      <c r="D67" t="s">
        <v>79</v>
      </c>
      <c r="E67" s="4">
        <v>9.2</v>
      </c>
      <c r="F67">
        <v>251</v>
      </c>
      <c r="G67">
        <v>0</v>
      </c>
      <c r="H67" t="str">
        <f>"1010402"</f>
        <v>1010402</v>
      </c>
      <c r="I67" t="s">
        <v>31</v>
      </c>
      <c r="J67" s="1" t="s">
        <v>80</v>
      </c>
    </row>
    <row r="68" spans="1:10" ht="15">
      <c r="A68">
        <v>868</v>
      </c>
      <c r="B68" t="s">
        <v>15</v>
      </c>
      <c r="C68" s="2">
        <v>42350</v>
      </c>
      <c r="D68" t="s">
        <v>79</v>
      </c>
      <c r="E68" s="4">
        <v>21.67</v>
      </c>
      <c r="F68">
        <v>300</v>
      </c>
      <c r="G68">
        <v>0</v>
      </c>
      <c r="H68" t="str">
        <f>"1010602"</f>
        <v>1010602</v>
      </c>
      <c r="I68" t="s">
        <v>31</v>
      </c>
      <c r="J68" s="1" t="s">
        <v>80</v>
      </c>
    </row>
    <row r="69" spans="1:10" ht="15">
      <c r="A69">
        <v>869</v>
      </c>
      <c r="B69" t="s">
        <v>15</v>
      </c>
      <c r="C69" s="2">
        <v>42350</v>
      </c>
      <c r="D69" t="s">
        <v>79</v>
      </c>
      <c r="E69" s="4">
        <v>51.92</v>
      </c>
      <c r="F69">
        <v>306</v>
      </c>
      <c r="G69">
        <v>0</v>
      </c>
      <c r="H69" t="str">
        <f>"1010602"</f>
        <v>1010602</v>
      </c>
      <c r="I69" t="s">
        <v>31</v>
      </c>
      <c r="J69" s="1" t="s">
        <v>80</v>
      </c>
    </row>
    <row r="70" spans="1:10" ht="15">
      <c r="A70">
        <v>870</v>
      </c>
      <c r="B70" t="s">
        <v>15</v>
      </c>
      <c r="C70" s="2">
        <v>42350</v>
      </c>
      <c r="D70" t="s">
        <v>79</v>
      </c>
      <c r="E70" s="4">
        <v>50.16</v>
      </c>
      <c r="F70">
        <v>370</v>
      </c>
      <c r="G70">
        <v>0</v>
      </c>
      <c r="H70" t="str">
        <f>"1010702"</f>
        <v>1010702</v>
      </c>
      <c r="I70" t="s">
        <v>31</v>
      </c>
      <c r="J70" s="1" t="s">
        <v>80</v>
      </c>
    </row>
    <row r="71" spans="1:10" ht="15">
      <c r="A71">
        <v>871</v>
      </c>
      <c r="B71" t="s">
        <v>15</v>
      </c>
      <c r="C71" s="2">
        <v>42350</v>
      </c>
      <c r="D71" t="s">
        <v>79</v>
      </c>
      <c r="E71" s="4">
        <v>53.9</v>
      </c>
      <c r="F71">
        <v>1239</v>
      </c>
      <c r="G71">
        <v>0</v>
      </c>
      <c r="H71" t="str">
        <f>"1060303"</f>
        <v>1060303</v>
      </c>
      <c r="I71" t="s">
        <v>31</v>
      </c>
      <c r="J71" s="1" t="s">
        <v>80</v>
      </c>
    </row>
    <row r="72" spans="1:10" ht="15">
      <c r="A72">
        <v>872</v>
      </c>
      <c r="B72" t="s">
        <v>15</v>
      </c>
      <c r="C72" s="2">
        <v>42350</v>
      </c>
      <c r="D72" t="s">
        <v>79</v>
      </c>
      <c r="E72" s="4">
        <v>36.06</v>
      </c>
      <c r="F72">
        <v>1352</v>
      </c>
      <c r="G72">
        <v>0</v>
      </c>
      <c r="H72" t="str">
        <f>"1080102"</f>
        <v>1080102</v>
      </c>
      <c r="I72" t="s">
        <v>31</v>
      </c>
      <c r="J72" s="1" t="s">
        <v>80</v>
      </c>
    </row>
    <row r="73" spans="1:10" ht="15">
      <c r="A73">
        <v>873</v>
      </c>
      <c r="B73" t="s">
        <v>15</v>
      </c>
      <c r="C73" s="2">
        <v>42350</v>
      </c>
      <c r="D73" t="s">
        <v>84</v>
      </c>
      <c r="E73" s="4">
        <v>16.1</v>
      </c>
      <c r="F73">
        <v>952</v>
      </c>
      <c r="G73">
        <v>1</v>
      </c>
      <c r="H73" t="str">
        <f>"1040503"</f>
        <v>1040503</v>
      </c>
      <c r="I73" t="s">
        <v>31</v>
      </c>
      <c r="J73" s="1" t="s">
        <v>85</v>
      </c>
    </row>
    <row r="74" spans="1:10" ht="15">
      <c r="A74">
        <v>874</v>
      </c>
      <c r="B74" t="s">
        <v>15</v>
      </c>
      <c r="C74" s="2">
        <v>42350</v>
      </c>
      <c r="D74" t="s">
        <v>79</v>
      </c>
      <c r="E74" s="4">
        <v>53.21</v>
      </c>
      <c r="F74">
        <v>1357</v>
      </c>
      <c r="G74">
        <v>0</v>
      </c>
      <c r="H74" t="str">
        <f>"1080102"</f>
        <v>1080102</v>
      </c>
      <c r="I74" t="s">
        <v>31</v>
      </c>
      <c r="J74" s="1" t="s">
        <v>80</v>
      </c>
    </row>
    <row r="75" spans="1:10" ht="15">
      <c r="A75">
        <v>875</v>
      </c>
      <c r="B75" t="s">
        <v>15</v>
      </c>
      <c r="C75" s="2">
        <v>42350</v>
      </c>
      <c r="D75" t="s">
        <v>79</v>
      </c>
      <c r="E75" s="4">
        <v>158.99</v>
      </c>
      <c r="F75">
        <v>1365</v>
      </c>
      <c r="G75">
        <v>0</v>
      </c>
      <c r="H75" t="str">
        <f>"1080202"</f>
        <v>1080202</v>
      </c>
      <c r="I75" t="s">
        <v>31</v>
      </c>
      <c r="J75" s="1" t="s">
        <v>80</v>
      </c>
    </row>
    <row r="76" spans="1:10" ht="15">
      <c r="A76">
        <v>876</v>
      </c>
      <c r="B76" t="s">
        <v>15</v>
      </c>
      <c r="C76" s="2">
        <v>42350</v>
      </c>
      <c r="D76" t="s">
        <v>79</v>
      </c>
      <c r="E76" s="4">
        <v>41.38</v>
      </c>
      <c r="F76">
        <v>1735</v>
      </c>
      <c r="G76">
        <v>0</v>
      </c>
      <c r="H76" t="str">
        <f>"1090402"</f>
        <v>1090402</v>
      </c>
      <c r="I76" t="s">
        <v>31</v>
      </c>
      <c r="J76" s="1" t="s">
        <v>80</v>
      </c>
    </row>
    <row r="77" spans="1:10" ht="15">
      <c r="A77">
        <v>877</v>
      </c>
      <c r="B77" t="s">
        <v>15</v>
      </c>
      <c r="C77" s="2">
        <v>42350</v>
      </c>
      <c r="D77" t="s">
        <v>79</v>
      </c>
      <c r="E77" s="4">
        <v>24.31</v>
      </c>
      <c r="F77">
        <v>1741</v>
      </c>
      <c r="G77">
        <v>0</v>
      </c>
      <c r="H77" t="str">
        <f>"1090402"</f>
        <v>1090402</v>
      </c>
      <c r="I77" t="s">
        <v>31</v>
      </c>
      <c r="J77" s="1" t="s">
        <v>80</v>
      </c>
    </row>
    <row r="78" spans="1:10" ht="15">
      <c r="A78">
        <v>878</v>
      </c>
      <c r="B78" t="s">
        <v>15</v>
      </c>
      <c r="C78" s="2">
        <v>42350</v>
      </c>
      <c r="D78" t="s">
        <v>79</v>
      </c>
      <c r="E78" s="4">
        <v>17.33</v>
      </c>
      <c r="F78">
        <v>1800</v>
      </c>
      <c r="G78">
        <v>0</v>
      </c>
      <c r="H78" t="str">
        <f>"1010503"</f>
        <v>1010503</v>
      </c>
      <c r="I78" t="s">
        <v>31</v>
      </c>
      <c r="J78" s="1" t="s">
        <v>80</v>
      </c>
    </row>
    <row r="79" spans="1:10" ht="15">
      <c r="A79">
        <v>879</v>
      </c>
      <c r="B79" t="s">
        <v>15</v>
      </c>
      <c r="C79" s="2">
        <v>42350</v>
      </c>
      <c r="D79" t="s">
        <v>79</v>
      </c>
      <c r="E79" s="4">
        <v>197.45</v>
      </c>
      <c r="F79">
        <v>1875</v>
      </c>
      <c r="G79">
        <v>0</v>
      </c>
      <c r="H79" t="str">
        <f>"1090503"</f>
        <v>1090503</v>
      </c>
      <c r="I79" t="s">
        <v>31</v>
      </c>
      <c r="J79" s="1" t="s">
        <v>80</v>
      </c>
    </row>
    <row r="80" spans="1:10" ht="15">
      <c r="A80">
        <v>880</v>
      </c>
      <c r="B80" t="s">
        <v>15</v>
      </c>
      <c r="C80" s="2">
        <v>42350</v>
      </c>
      <c r="D80" t="s">
        <v>79</v>
      </c>
      <c r="E80" s="4">
        <v>27.05</v>
      </c>
      <c r="F80">
        <v>2500</v>
      </c>
      <c r="G80">
        <v>0</v>
      </c>
      <c r="H80" t="str">
        <f>"1100502"</f>
        <v>1100502</v>
      </c>
      <c r="I80" t="s">
        <v>31</v>
      </c>
      <c r="J80" s="1" t="s">
        <v>80</v>
      </c>
    </row>
    <row r="81" spans="1:10" ht="15">
      <c r="A81">
        <v>881</v>
      </c>
      <c r="B81" t="s">
        <v>15</v>
      </c>
      <c r="C81" s="2">
        <v>42354</v>
      </c>
      <c r="D81" t="s">
        <v>86</v>
      </c>
      <c r="E81" s="4">
        <v>73040</v>
      </c>
      <c r="F81">
        <v>1010</v>
      </c>
      <c r="G81">
        <v>0</v>
      </c>
      <c r="H81" t="str">
        <f>"2010801"</f>
        <v>2010801</v>
      </c>
      <c r="J81" s="1" t="s">
        <v>53</v>
      </c>
    </row>
    <row r="82" spans="1:10" ht="15">
      <c r="A82">
        <v>882</v>
      </c>
      <c r="B82" t="s">
        <v>15</v>
      </c>
      <c r="C82" s="2">
        <v>42354</v>
      </c>
      <c r="D82" t="s">
        <v>87</v>
      </c>
      <c r="E82" s="4">
        <v>58334</v>
      </c>
      <c r="F82">
        <v>1010</v>
      </c>
      <c r="G82">
        <v>0</v>
      </c>
      <c r="H82" t="str">
        <f>"2010801"</f>
        <v>2010801</v>
      </c>
      <c r="J82" s="1" t="s">
        <v>88</v>
      </c>
    </row>
    <row r="83" spans="1:10" ht="15">
      <c r="A83">
        <v>883</v>
      </c>
      <c r="B83" t="s">
        <v>15</v>
      </c>
      <c r="C83" s="2">
        <v>42354</v>
      </c>
      <c r="D83" t="s">
        <v>89</v>
      </c>
      <c r="E83" s="4">
        <v>73040</v>
      </c>
      <c r="F83">
        <v>1010</v>
      </c>
      <c r="G83">
        <v>0</v>
      </c>
      <c r="H83" t="str">
        <f>"2010801"</f>
        <v>2010801</v>
      </c>
      <c r="J83" s="1" t="s">
        <v>53</v>
      </c>
    </row>
    <row r="84" spans="1:10" ht="15">
      <c r="A84">
        <v>884</v>
      </c>
      <c r="C84" s="2">
        <v>42355</v>
      </c>
      <c r="D84" t="s">
        <v>90</v>
      </c>
      <c r="E84" s="4">
        <v>19785.26</v>
      </c>
      <c r="F84">
        <v>5304</v>
      </c>
      <c r="G84">
        <v>0</v>
      </c>
      <c r="H84" t="str">
        <f>"4000005"</f>
        <v>4000005</v>
      </c>
      <c r="J84" s="1" t="s">
        <v>91</v>
      </c>
    </row>
    <row r="85" spans="1:10" ht="15">
      <c r="A85">
        <v>885</v>
      </c>
      <c r="C85" s="2">
        <v>42355</v>
      </c>
      <c r="D85" t="s">
        <v>92</v>
      </c>
      <c r="E85" s="4">
        <v>916.19</v>
      </c>
      <c r="F85">
        <v>5306</v>
      </c>
      <c r="G85">
        <v>0</v>
      </c>
      <c r="H85" t="str">
        <f>"4000002"</f>
        <v>4000002</v>
      </c>
      <c r="J85" s="1" t="s">
        <v>93</v>
      </c>
    </row>
    <row r="86" spans="1:10" ht="15">
      <c r="A86">
        <v>886</v>
      </c>
      <c r="C86" s="2">
        <v>42360</v>
      </c>
      <c r="D86" t="s">
        <v>94</v>
      </c>
      <c r="E86" s="4">
        <v>99279.56</v>
      </c>
      <c r="F86">
        <v>5240</v>
      </c>
      <c r="G86">
        <v>0</v>
      </c>
      <c r="H86" t="str">
        <f>"3010303"</f>
        <v>3010303</v>
      </c>
      <c r="J86" s="1" t="s">
        <v>95</v>
      </c>
    </row>
    <row r="87" spans="1:10" ht="15">
      <c r="A87">
        <v>887</v>
      </c>
      <c r="C87" s="2">
        <v>42360</v>
      </c>
      <c r="D87" t="s">
        <v>96</v>
      </c>
      <c r="E87" s="4">
        <v>17732.89</v>
      </c>
      <c r="F87">
        <v>5240</v>
      </c>
      <c r="G87">
        <v>0</v>
      </c>
      <c r="H87" t="str">
        <f>"3010303"</f>
        <v>3010303</v>
      </c>
      <c r="J87" s="1" t="s">
        <v>97</v>
      </c>
    </row>
    <row r="88" spans="1:10" ht="15">
      <c r="A88">
        <v>888</v>
      </c>
      <c r="C88" s="2">
        <v>42360</v>
      </c>
      <c r="D88" t="s">
        <v>98</v>
      </c>
      <c r="E88" s="4">
        <v>27423.7</v>
      </c>
      <c r="F88">
        <v>5240</v>
      </c>
      <c r="G88">
        <v>0</v>
      </c>
      <c r="H88" t="str">
        <f>"3010303"</f>
        <v>3010303</v>
      </c>
      <c r="J88" s="1" t="s">
        <v>45</v>
      </c>
    </row>
    <row r="89" spans="1:10" ht="15">
      <c r="A89">
        <v>889</v>
      </c>
      <c r="C89" s="2">
        <v>42360</v>
      </c>
      <c r="D89" t="s">
        <v>99</v>
      </c>
      <c r="E89" s="4">
        <v>29837.65</v>
      </c>
      <c r="F89">
        <v>1775</v>
      </c>
      <c r="G89">
        <v>0</v>
      </c>
      <c r="H89" t="str">
        <f>"1090406"</f>
        <v>1090406</v>
      </c>
      <c r="J89" s="1" t="s">
        <v>100</v>
      </c>
    </row>
    <row r="90" spans="1:10" ht="15">
      <c r="A90">
        <v>890</v>
      </c>
      <c r="C90" s="2">
        <v>42360</v>
      </c>
      <c r="D90" t="s">
        <v>101</v>
      </c>
      <c r="E90" s="4">
        <v>42018.21</v>
      </c>
      <c r="F90">
        <v>1776</v>
      </c>
      <c r="G90">
        <v>0</v>
      </c>
      <c r="H90" t="str">
        <f>"1010806"</f>
        <v>1010806</v>
      </c>
      <c r="J90" s="1" t="s">
        <v>34</v>
      </c>
    </row>
    <row r="91" spans="1:10" ht="15">
      <c r="A91">
        <v>891</v>
      </c>
      <c r="C91" s="2">
        <v>42360</v>
      </c>
      <c r="D91" t="s">
        <v>102</v>
      </c>
      <c r="E91" s="4">
        <v>10157.11</v>
      </c>
      <c r="F91">
        <v>1776</v>
      </c>
      <c r="G91">
        <v>0</v>
      </c>
      <c r="H91" t="str">
        <f>"1010806"</f>
        <v>1010806</v>
      </c>
      <c r="J91" s="1" t="s">
        <v>91</v>
      </c>
    </row>
    <row r="92" spans="1:10" ht="15">
      <c r="A92">
        <v>892</v>
      </c>
      <c r="C92" s="2">
        <v>42360</v>
      </c>
      <c r="D92" t="s">
        <v>103</v>
      </c>
      <c r="E92" s="4">
        <v>7575.78</v>
      </c>
      <c r="F92">
        <v>5240</v>
      </c>
      <c r="G92">
        <v>0</v>
      </c>
      <c r="H92" t="str">
        <f>"3010303"</f>
        <v>3010303</v>
      </c>
      <c r="J92" s="1" t="s">
        <v>80</v>
      </c>
    </row>
    <row r="93" spans="1:10" ht="15">
      <c r="A93">
        <v>893</v>
      </c>
      <c r="C93" s="2">
        <v>42369</v>
      </c>
      <c r="D93" t="s">
        <v>104</v>
      </c>
      <c r="E93" s="4">
        <v>14530.74</v>
      </c>
      <c r="F93">
        <v>1460</v>
      </c>
      <c r="G93">
        <v>0</v>
      </c>
      <c r="H93" t="str">
        <f>"1090206"</f>
        <v>1090206</v>
      </c>
      <c r="J93" s="1" t="s">
        <v>42</v>
      </c>
    </row>
    <row r="94" spans="1:10" ht="15">
      <c r="A94">
        <v>894</v>
      </c>
      <c r="C94" s="2">
        <v>42369</v>
      </c>
      <c r="D94" t="s">
        <v>105</v>
      </c>
      <c r="E94" s="4">
        <v>18571.57</v>
      </c>
      <c r="F94">
        <v>5241</v>
      </c>
      <c r="G94">
        <v>0</v>
      </c>
      <c r="H94" t="str">
        <f>"3010303"</f>
        <v>3010303</v>
      </c>
      <c r="J94" s="1" t="s">
        <v>47</v>
      </c>
    </row>
    <row r="95" spans="1:10" ht="15">
      <c r="A95">
        <v>895</v>
      </c>
      <c r="C95" s="2">
        <v>42369</v>
      </c>
      <c r="D95" t="s">
        <v>106</v>
      </c>
      <c r="E95" s="4">
        <v>2662.58</v>
      </c>
      <c r="F95">
        <v>1465</v>
      </c>
      <c r="G95">
        <v>0</v>
      </c>
      <c r="H95" t="str">
        <f>"1010306"</f>
        <v>1010306</v>
      </c>
      <c r="J95" s="1" t="s">
        <v>107</v>
      </c>
    </row>
    <row r="96" spans="1:10" ht="15">
      <c r="A96">
        <v>896</v>
      </c>
      <c r="C96" s="2">
        <v>42369</v>
      </c>
      <c r="D96" t="s">
        <v>108</v>
      </c>
      <c r="E96" s="4">
        <v>331.84</v>
      </c>
      <c r="F96">
        <v>110</v>
      </c>
      <c r="G96">
        <v>0</v>
      </c>
      <c r="H96" t="str">
        <f>"1010203"</f>
        <v>1010203</v>
      </c>
      <c r="J96" s="1" t="s">
        <v>51</v>
      </c>
    </row>
    <row r="97" spans="1:10" ht="15">
      <c r="A97">
        <v>897</v>
      </c>
      <c r="B97" t="s">
        <v>15</v>
      </c>
      <c r="C97" s="2">
        <v>42369</v>
      </c>
      <c r="D97" t="s">
        <v>109</v>
      </c>
      <c r="E97" s="4">
        <v>1327.36</v>
      </c>
      <c r="F97">
        <v>110</v>
      </c>
      <c r="G97">
        <v>0</v>
      </c>
      <c r="H97" t="str">
        <f>"1010203"</f>
        <v>1010203</v>
      </c>
      <c r="I97" t="s">
        <v>31</v>
      </c>
      <c r="J97" s="1" t="s">
        <v>110</v>
      </c>
    </row>
    <row r="98" spans="1:10" ht="15">
      <c r="A98">
        <v>898</v>
      </c>
      <c r="C98" s="2">
        <v>42369</v>
      </c>
      <c r="D98" t="s">
        <v>111</v>
      </c>
      <c r="E98" s="4">
        <v>2132966.7</v>
      </c>
      <c r="F98">
        <v>5500</v>
      </c>
      <c r="G98">
        <v>0</v>
      </c>
      <c r="H98" t="str">
        <f>"4000007"</f>
        <v>4000007</v>
      </c>
      <c r="J98" s="1" t="s">
        <v>66</v>
      </c>
    </row>
    <row r="99" spans="1:10" ht="15">
      <c r="A99">
        <v>899</v>
      </c>
      <c r="C99" s="2">
        <v>42369</v>
      </c>
      <c r="D99" t="s">
        <v>112</v>
      </c>
      <c r="E99" s="4">
        <v>2679585.05</v>
      </c>
      <c r="F99">
        <v>5510</v>
      </c>
      <c r="G99">
        <v>0</v>
      </c>
      <c r="H99" t="str">
        <f>"4000007"</f>
        <v>4000007</v>
      </c>
      <c r="J99" s="1" t="s">
        <v>113</v>
      </c>
    </row>
    <row r="100" spans="1:10" ht="15">
      <c r="A100">
        <v>900</v>
      </c>
      <c r="C100" s="2">
        <v>42369</v>
      </c>
      <c r="D100" t="s">
        <v>114</v>
      </c>
      <c r="E100" s="4">
        <v>230206.03</v>
      </c>
      <c r="F100">
        <v>5200</v>
      </c>
      <c r="G100">
        <v>0</v>
      </c>
      <c r="H100" t="str">
        <f>"3010301"</f>
        <v>3010301</v>
      </c>
      <c r="J100" s="1" t="s">
        <v>115</v>
      </c>
    </row>
    <row r="101" spans="1:10" ht="15">
      <c r="A101">
        <v>901</v>
      </c>
      <c r="C101" s="2">
        <v>42369</v>
      </c>
      <c r="D101" t="s">
        <v>116</v>
      </c>
      <c r="E101" s="4">
        <v>7000</v>
      </c>
      <c r="F101">
        <v>5510</v>
      </c>
      <c r="G101">
        <v>0</v>
      </c>
      <c r="H101" t="str">
        <f>"4000007"</f>
        <v>4000007</v>
      </c>
      <c r="J101" s="1" t="s">
        <v>23</v>
      </c>
    </row>
    <row r="102" spans="1:10" ht="15">
      <c r="A102">
        <v>902</v>
      </c>
      <c r="C102" s="2">
        <v>42369</v>
      </c>
      <c r="D102" t="s">
        <v>117</v>
      </c>
      <c r="E102" s="4">
        <v>246.85</v>
      </c>
      <c r="F102">
        <v>110</v>
      </c>
      <c r="G102">
        <v>0</v>
      </c>
      <c r="H102" t="str">
        <f>"1010203"</f>
        <v>1010203</v>
      </c>
      <c r="J102" s="1" t="s">
        <v>118</v>
      </c>
    </row>
    <row r="103" spans="1:10" ht="15">
      <c r="A103">
        <v>903</v>
      </c>
      <c r="C103" s="2">
        <v>42369</v>
      </c>
      <c r="D103" t="s">
        <v>119</v>
      </c>
      <c r="E103" s="4">
        <v>158.1</v>
      </c>
      <c r="F103">
        <v>111</v>
      </c>
      <c r="G103">
        <v>0</v>
      </c>
      <c r="H103" t="str">
        <f>"1010203"</f>
        <v>1010203</v>
      </c>
      <c r="J103" s="1" t="s">
        <v>32</v>
      </c>
    </row>
    <row r="104" spans="4:5" ht="15">
      <c r="D104" s="3" t="s">
        <v>121</v>
      </c>
      <c r="E104" s="4">
        <f>SUM(E2:E103)</f>
        <v>5806206.579999999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Lisa</dc:creator>
  <cp:keywords/>
  <dc:description/>
  <cp:lastModifiedBy>Utente</cp:lastModifiedBy>
  <cp:lastPrinted>2016-12-07T10:40:43Z</cp:lastPrinted>
  <dcterms:created xsi:type="dcterms:W3CDTF">2016-12-07T10:31:35Z</dcterms:created>
  <dcterms:modified xsi:type="dcterms:W3CDTF">2016-12-07T10:41:25Z</dcterms:modified>
  <cp:category/>
  <cp:version/>
  <cp:contentType/>
  <cp:contentStatus/>
</cp:coreProperties>
</file>